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C5321FE6-DB08-454D-943A-9B6DF8674979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FC" sheetId="3" r:id="rId1"/>
    <sheet name="QUESTIONS" sheetId="4" r:id="rId2"/>
    <sheet name="20 80" sheetId="5" r:id="rId3"/>
    <sheet name="Calcule d'échéance" sheetId="2" state="hidden" r:id="rId4"/>
  </sheets>
  <definedNames>
    <definedName name="_xlnm._FilterDatabase" localSheetId="2" hidden="1">'20 80'!$B$3:$F$23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4" i="5"/>
  <c r="E10" i="2" l="1"/>
  <c r="E9" i="2"/>
  <c r="E8" i="2"/>
  <c r="E7" i="2"/>
  <c r="E6" i="2"/>
  <c r="E5" i="2"/>
  <c r="E4" i="2"/>
  <c r="E3" i="2"/>
  <c r="E2" i="2"/>
  <c r="G27" i="5" l="1"/>
</calcChain>
</file>

<file path=xl/sharedStrings.xml><?xml version="1.0" encoding="utf-8"?>
<sst xmlns="http://schemas.openxmlformats.org/spreadsheetml/2006/main" count="129" uniqueCount="127">
  <si>
    <t>Date de facture</t>
  </si>
  <si>
    <t>Numéro de facture</t>
  </si>
  <si>
    <t>Montact TTC</t>
  </si>
  <si>
    <t>Échéance</t>
  </si>
  <si>
    <t>Date d'échéance</t>
  </si>
  <si>
    <t>F002</t>
  </si>
  <si>
    <t>F001</t>
  </si>
  <si>
    <t>F003</t>
  </si>
  <si>
    <t>F004</t>
  </si>
  <si>
    <t>F005</t>
  </si>
  <si>
    <t>F006</t>
  </si>
  <si>
    <t>F007</t>
  </si>
  <si>
    <t>F008</t>
  </si>
  <si>
    <t>F009</t>
  </si>
  <si>
    <t>15 Jours</t>
  </si>
  <si>
    <t>45 Jours</t>
  </si>
  <si>
    <t>30 Jours</t>
  </si>
  <si>
    <t>60 Jours</t>
  </si>
  <si>
    <t>60 Jours fin de Mois</t>
  </si>
  <si>
    <t>30 Jours fin de Mois</t>
  </si>
  <si>
    <t>90 Jours</t>
  </si>
  <si>
    <t>30 Jours fin de Mois le 10</t>
  </si>
  <si>
    <t>60 Jours fin de Mois le 15</t>
  </si>
  <si>
    <t>Liste des exercices : (utilisez SVP la mise en forme conditionnelle)</t>
  </si>
  <si>
    <t>ventes</t>
  </si>
  <si>
    <t>Nombre de ventes réalisées</t>
  </si>
  <si>
    <t>Observation</t>
  </si>
  <si>
    <t>01)</t>
  </si>
  <si>
    <t>02)</t>
  </si>
  <si>
    <t>03)</t>
  </si>
  <si>
    <t>04)</t>
  </si>
  <si>
    <t>05)</t>
  </si>
  <si>
    <t>06)</t>
  </si>
  <si>
    <t>Mettre en Bleu (Remplissage) et ecriture blanc et bordure jaune les 8 meilleurs performances et en jaune les 5 valeurs les plus petites</t>
  </si>
  <si>
    <t>Supprimer les régles de mise en forme</t>
  </si>
  <si>
    <t>Utiliser la barre de donnée pour comparer les résultats des vendeurs</t>
  </si>
  <si>
    <t>Utiliser le jeux des icônes en plus de la barre de donnée</t>
  </si>
  <si>
    <t>Mettre en rouge les résultats qui ne sont pas à l'objectif et en vert ceux qui dépasse l'objectif fixé</t>
  </si>
  <si>
    <t>Excellent</t>
  </si>
  <si>
    <t>Bien</t>
  </si>
  <si>
    <t>Passable</t>
  </si>
  <si>
    <t>Faible</t>
  </si>
  <si>
    <t>Bleu</t>
  </si>
  <si>
    <t>Jaune</t>
  </si>
  <si>
    <t>Verte</t>
  </si>
  <si>
    <t>Rouge</t>
  </si>
  <si>
    <t>||</t>
  </si>
  <si>
    <t>&gt;120</t>
  </si>
  <si>
    <t>===</t>
  </si>
  <si>
    <t>[80 - 120 ]</t>
  </si>
  <si>
    <t>&lt;80</t>
  </si>
  <si>
    <t>Sur la colonne C associer une mise en forme approprieé pour chaque Observation</t>
  </si>
  <si>
    <t>Suivi attieend d'objectif</t>
  </si>
  <si>
    <t>Client</t>
  </si>
  <si>
    <t>CA</t>
  </si>
  <si>
    <t>CA Cumul</t>
  </si>
  <si>
    <t>%</t>
  </si>
  <si>
    <t>% CA</t>
  </si>
  <si>
    <t>CA Global</t>
  </si>
  <si>
    <t>Commentaire</t>
  </si>
  <si>
    <t>par rapport à notre CA Global de 1 560 000 Dh nous avons 12 Clients importants qui representent 80% de CA à hauteur de 1 275 000 Dh Contre 8 Clients qui ne genere que 20% à hauteur de 293 000 Dh de CA</t>
  </si>
  <si>
    <t>Objectif mensuel par Client :</t>
  </si>
  <si>
    <t>Client 001</t>
  </si>
  <si>
    <t>Client 002</t>
  </si>
  <si>
    <t>Client 003</t>
  </si>
  <si>
    <t>Client 004</t>
  </si>
  <si>
    <t>Client 005</t>
  </si>
  <si>
    <t>Client 006</t>
  </si>
  <si>
    <t>Client 007</t>
  </si>
  <si>
    <t>Client 008</t>
  </si>
  <si>
    <t>Client 009</t>
  </si>
  <si>
    <t>Client 010</t>
  </si>
  <si>
    <t>Client 011</t>
  </si>
  <si>
    <t>Client 012</t>
  </si>
  <si>
    <t>Client 013</t>
  </si>
  <si>
    <t>Client 014</t>
  </si>
  <si>
    <t>Client 015</t>
  </si>
  <si>
    <t>Client 016</t>
  </si>
  <si>
    <t>Client 017</t>
  </si>
  <si>
    <t>Client 018</t>
  </si>
  <si>
    <t>Client 019</t>
  </si>
  <si>
    <t>Client 020</t>
  </si>
  <si>
    <t>Client 021</t>
  </si>
  <si>
    <t>Client 022</t>
  </si>
  <si>
    <t>Client 023</t>
  </si>
  <si>
    <t>Client 024</t>
  </si>
  <si>
    <t>Client 025</t>
  </si>
  <si>
    <t>Client 026</t>
  </si>
  <si>
    <t>Client 027</t>
  </si>
  <si>
    <t>Client 028</t>
  </si>
  <si>
    <t>Client 029</t>
  </si>
  <si>
    <t>Client 030</t>
  </si>
  <si>
    <t>Client 031</t>
  </si>
  <si>
    <t>Client 032</t>
  </si>
  <si>
    <t>Client 033</t>
  </si>
  <si>
    <t>Client 034</t>
  </si>
  <si>
    <t>Client 035</t>
  </si>
  <si>
    <t>Client 036</t>
  </si>
  <si>
    <t>Client 037</t>
  </si>
  <si>
    <t>Client 038</t>
  </si>
  <si>
    <t>Client 039</t>
  </si>
  <si>
    <t>Client 040</t>
  </si>
  <si>
    <t>Client 041</t>
  </si>
  <si>
    <t>Client 042</t>
  </si>
  <si>
    <t>Client 043</t>
  </si>
  <si>
    <t>Client 044</t>
  </si>
  <si>
    <t>Client 045</t>
  </si>
  <si>
    <t>Client 046</t>
  </si>
  <si>
    <t>Client 047</t>
  </si>
  <si>
    <t>Client 048</t>
  </si>
  <si>
    <t>Client 049</t>
  </si>
  <si>
    <t>Client 050</t>
  </si>
  <si>
    <t>Client 051</t>
  </si>
  <si>
    <t>Client 052</t>
  </si>
  <si>
    <t>Client 053</t>
  </si>
  <si>
    <t>Client 054</t>
  </si>
  <si>
    <t>Client 055</t>
  </si>
  <si>
    <t>Client 056</t>
  </si>
  <si>
    <t>Client 057</t>
  </si>
  <si>
    <t>Client 058</t>
  </si>
  <si>
    <t>Client 059</t>
  </si>
  <si>
    <t>Client 060</t>
  </si>
  <si>
    <t>Client 061</t>
  </si>
  <si>
    <t>Client 062</t>
  </si>
  <si>
    <t>Client 063</t>
  </si>
  <si>
    <t>Client 064</t>
  </si>
  <si>
    <t>Client 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</si>
</sst>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d\-mmm\-yy;@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6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quotePrefix="1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10" fontId="0" fillId="0" borderId="1" xfId="2" applyNumberFormat="1" applyFont="1" applyBorder="1"/>
    <xf numFmtId="165" fontId="0" fillId="0" borderId="0" xfId="0" applyNumberFormat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9" fontId="0" fillId="0" borderId="0" xfId="2" applyFont="1"/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I70"/>
  <sheetViews>
    <sheetView tabSelected="1" workbookViewId="0">
      <selection activeCell="G6" sqref="G6"/>
    </sheetView>
  </sheetViews>
  <sheetFormatPr baseColWidth="10" defaultColWidth="9.140625" defaultRowHeight="15" x14ac:dyDescent="0.25"/>
  <cols>
    <col min="1" max="1" width="23.7109375" bestFit="1" customWidth="1"/>
    <col min="2" max="2" width="18.42578125" bestFit="1" customWidth="1"/>
    <col min="3" max="3" width="14.42578125" customWidth="1"/>
    <col min="8" max="8" width="11.85546875" customWidth="1"/>
  </cols>
  <sheetData>
    <row r="1" spans="1:9" x14ac:dyDescent="0.25">
      <c r="A1" s="26" t="s">
        <v>52</v>
      </c>
      <c r="B1" s="26"/>
      <c r="C1" s="26"/>
    </row>
    <row r="3" spans="1:9" x14ac:dyDescent="0.25">
      <c r="A3" s="25" t="s">
        <v>61</v>
      </c>
      <c r="B3" s="25"/>
      <c r="C3" s="7">
        <v>100</v>
      </c>
      <c r="D3" t="s">
        <v>24</v>
      </c>
    </row>
    <row r="5" spans="1:9" ht="47.25" x14ac:dyDescent="0.25">
      <c r="A5" s="12" t="s">
        <v>53</v>
      </c>
      <c r="B5" s="12" t="s">
        <v>25</v>
      </c>
      <c r="C5" s="12" t="s">
        <v>26</v>
      </c>
    </row>
    <row r="6" spans="1:9" x14ac:dyDescent="0.25">
      <c r="A6" s="13" t="s">
        <v>62</v>
      </c>
      <c r="B6" s="13">
        <v>83</v>
      </c>
      <c r="C6" s="13"/>
    </row>
    <row r="7" spans="1:9" x14ac:dyDescent="0.25">
      <c r="A7" s="13" t="s">
        <v>63</v>
      </c>
      <c r="B7" s="13">
        <v>88</v>
      </c>
      <c r="C7" s="13"/>
      <c r="H7" t="s">
        <v>42</v>
      </c>
    </row>
    <row r="8" spans="1:9" x14ac:dyDescent="0.25">
      <c r="A8" s="13" t="s">
        <v>64</v>
      </c>
      <c r="B8" s="13">
        <v>97</v>
      </c>
      <c r="C8" s="13"/>
      <c r="H8" t="s">
        <v>43</v>
      </c>
    </row>
    <row r="9" spans="1:9" x14ac:dyDescent="0.25">
      <c r="A9" s="13" t="s">
        <v>65</v>
      </c>
      <c r="B9" s="13">
        <v>96</v>
      </c>
      <c r="C9" s="13"/>
      <c r="H9" t="s">
        <v>44</v>
      </c>
    </row>
    <row r="10" spans="1:9" x14ac:dyDescent="0.25">
      <c r="A10" s="13" t="s">
        <v>66</v>
      </c>
      <c r="B10" s="13">
        <v>125</v>
      </c>
      <c r="C10" s="13"/>
      <c r="H10" t="s">
        <v>45</v>
      </c>
    </row>
    <row r="11" spans="1:9" x14ac:dyDescent="0.25">
      <c r="A11" s="13" t="s">
        <v>67</v>
      </c>
      <c r="B11" s="13">
        <v>199</v>
      </c>
      <c r="C11" s="13"/>
    </row>
    <row r="12" spans="1:9" x14ac:dyDescent="0.25">
      <c r="A12" s="13" t="s">
        <v>68</v>
      </c>
      <c r="B12" s="13">
        <v>101</v>
      </c>
      <c r="C12" s="13"/>
    </row>
    <row r="13" spans="1:9" x14ac:dyDescent="0.25">
      <c r="A13" s="13" t="s">
        <v>69</v>
      </c>
      <c r="B13" s="13">
        <v>108</v>
      </c>
      <c r="C13" s="13"/>
      <c r="H13" t="s">
        <v>46</v>
      </c>
      <c r="I13" t="s">
        <v>47</v>
      </c>
    </row>
    <row r="14" spans="1:9" x14ac:dyDescent="0.25">
      <c r="A14" s="13" t="s">
        <v>70</v>
      </c>
      <c r="B14" s="13">
        <v>86</v>
      </c>
      <c r="C14" s="13"/>
      <c r="H14" s="19" t="s">
        <v>48</v>
      </c>
      <c r="I14" t="s">
        <v>49</v>
      </c>
    </row>
    <row r="15" spans="1:9" x14ac:dyDescent="0.25">
      <c r="A15" s="13" t="s">
        <v>71</v>
      </c>
      <c r="B15" s="13">
        <v>81</v>
      </c>
      <c r="C15" s="13"/>
      <c r="H15" t="s">
        <v>46</v>
      </c>
      <c r="I15" t="s">
        <v>50</v>
      </c>
    </row>
    <row r="16" spans="1:9" x14ac:dyDescent="0.25">
      <c r="A16" s="13" t="s">
        <v>72</v>
      </c>
      <c r="B16" s="13">
        <v>102</v>
      </c>
      <c r="C16" s="13"/>
    </row>
    <row r="17" spans="1:3" x14ac:dyDescent="0.25">
      <c r="A17" s="13" t="s">
        <v>73</v>
      </c>
      <c r="B17" s="13">
        <v>94</v>
      </c>
      <c r="C17" s="13"/>
    </row>
    <row r="18" spans="1:3" x14ac:dyDescent="0.25">
      <c r="A18" s="13" t="s">
        <v>74</v>
      </c>
      <c r="B18" s="13">
        <v>73</v>
      </c>
      <c r="C18" s="13"/>
    </row>
    <row r="19" spans="1:3" x14ac:dyDescent="0.25">
      <c r="A19" s="13" t="s">
        <v>75</v>
      </c>
      <c r="B19" s="13">
        <v>5</v>
      </c>
      <c r="C19" s="13"/>
    </row>
    <row r="20" spans="1:3" x14ac:dyDescent="0.25">
      <c r="A20" s="13" t="s">
        <v>76</v>
      </c>
      <c r="B20" s="13">
        <v>106</v>
      </c>
      <c r="C20" s="13"/>
    </row>
    <row r="21" spans="1:3" x14ac:dyDescent="0.25">
      <c r="A21" s="13" t="s">
        <v>77</v>
      </c>
      <c r="B21" s="13">
        <v>54</v>
      </c>
      <c r="C21" s="13"/>
    </row>
    <row r="22" spans="1:3" x14ac:dyDescent="0.25">
      <c r="A22" s="13" t="s">
        <v>78</v>
      </c>
      <c r="B22" s="13">
        <v>34</v>
      </c>
      <c r="C22" s="13"/>
    </row>
    <row r="23" spans="1:3" x14ac:dyDescent="0.25">
      <c r="A23" s="13" t="s">
        <v>79</v>
      </c>
      <c r="B23" s="13">
        <v>104</v>
      </c>
      <c r="C23" s="13"/>
    </row>
    <row r="24" spans="1:3" x14ac:dyDescent="0.25">
      <c r="A24" s="13" t="s">
        <v>80</v>
      </c>
      <c r="B24" s="13">
        <v>73</v>
      </c>
      <c r="C24" s="13"/>
    </row>
    <row r="25" spans="1:3" x14ac:dyDescent="0.25">
      <c r="A25" s="13" t="s">
        <v>81</v>
      </c>
      <c r="B25" s="13">
        <v>31</v>
      </c>
      <c r="C25" s="13"/>
    </row>
    <row r="26" spans="1:3" x14ac:dyDescent="0.25">
      <c r="A26" s="13" t="s">
        <v>82</v>
      </c>
      <c r="B26" s="13">
        <v>3</v>
      </c>
      <c r="C26" s="13"/>
    </row>
    <row r="27" spans="1:3" x14ac:dyDescent="0.25">
      <c r="A27" s="13" t="s">
        <v>83</v>
      </c>
      <c r="B27" s="13">
        <v>77</v>
      </c>
      <c r="C27" s="13"/>
    </row>
    <row r="28" spans="1:3" x14ac:dyDescent="0.25">
      <c r="A28" s="13" t="s">
        <v>84</v>
      </c>
      <c r="B28" s="13">
        <v>88</v>
      </c>
      <c r="C28" s="13"/>
    </row>
    <row r="29" spans="1:3" x14ac:dyDescent="0.25">
      <c r="A29" s="13" t="s">
        <v>85</v>
      </c>
      <c r="B29" s="13">
        <v>39</v>
      </c>
      <c r="C29" s="13"/>
    </row>
    <row r="30" spans="1:3" x14ac:dyDescent="0.25">
      <c r="A30" s="13" t="s">
        <v>86</v>
      </c>
      <c r="B30" s="13">
        <v>0</v>
      </c>
      <c r="C30" s="13"/>
    </row>
    <row r="31" spans="1:3" x14ac:dyDescent="0.25">
      <c r="A31" s="13" t="s">
        <v>87</v>
      </c>
      <c r="B31" s="13">
        <v>56</v>
      </c>
      <c r="C31" s="13"/>
    </row>
    <row r="32" spans="1:3" x14ac:dyDescent="0.25">
      <c r="A32" s="13" t="s">
        <v>88</v>
      </c>
      <c r="B32" s="13">
        <v>53</v>
      </c>
      <c r="C32" s="13"/>
    </row>
    <row r="33" spans="1:3" x14ac:dyDescent="0.25">
      <c r="A33" s="13" t="s">
        <v>89</v>
      </c>
      <c r="B33" s="13">
        <v>169</v>
      </c>
      <c r="C33" s="13"/>
    </row>
    <row r="34" spans="1:3" x14ac:dyDescent="0.25">
      <c r="A34" s="13" t="s">
        <v>90</v>
      </c>
      <c r="B34" s="13">
        <v>92</v>
      </c>
      <c r="C34" s="13"/>
    </row>
    <row r="35" spans="1:3" x14ac:dyDescent="0.25">
      <c r="A35" s="13" t="s">
        <v>91</v>
      </c>
      <c r="B35" s="13">
        <v>48</v>
      </c>
      <c r="C35" s="13"/>
    </row>
    <row r="36" spans="1:3" x14ac:dyDescent="0.25">
      <c r="A36" s="13" t="s">
        <v>92</v>
      </c>
      <c r="B36" s="13">
        <v>51</v>
      </c>
      <c r="C36" s="13"/>
    </row>
    <row r="37" spans="1:3" x14ac:dyDescent="0.25">
      <c r="A37" s="13" t="s">
        <v>93</v>
      </c>
      <c r="B37" s="13">
        <v>121</v>
      </c>
      <c r="C37" s="13"/>
    </row>
    <row r="38" spans="1:3" x14ac:dyDescent="0.25">
      <c r="A38" s="13" t="s">
        <v>94</v>
      </c>
      <c r="B38" s="13">
        <v>54</v>
      </c>
      <c r="C38" s="13"/>
    </row>
    <row r="39" spans="1:3" x14ac:dyDescent="0.25">
      <c r="A39" s="13" t="s">
        <v>95</v>
      </c>
      <c r="B39" s="13">
        <v>0</v>
      </c>
      <c r="C39" s="13"/>
    </row>
    <row r="40" spans="1:3" x14ac:dyDescent="0.25">
      <c r="A40" s="13" t="s">
        <v>96</v>
      </c>
      <c r="B40" s="13">
        <v>38</v>
      </c>
      <c r="C40" s="13"/>
    </row>
    <row r="41" spans="1:3" x14ac:dyDescent="0.25">
      <c r="A41" s="13" t="s">
        <v>97</v>
      </c>
      <c r="B41" s="13">
        <v>152</v>
      </c>
      <c r="C41" s="13"/>
    </row>
    <row r="42" spans="1:3" x14ac:dyDescent="0.25">
      <c r="A42" s="13" t="s">
        <v>98</v>
      </c>
      <c r="B42" s="13">
        <v>43</v>
      </c>
      <c r="C42" s="13"/>
    </row>
    <row r="43" spans="1:3" x14ac:dyDescent="0.25">
      <c r="A43" s="13" t="s">
        <v>99</v>
      </c>
      <c r="B43" s="13">
        <v>65</v>
      </c>
      <c r="C43" s="13"/>
    </row>
    <row r="44" spans="1:3" x14ac:dyDescent="0.25">
      <c r="A44" s="13" t="s">
        <v>100</v>
      </c>
      <c r="B44" s="13">
        <v>48</v>
      </c>
      <c r="C44" s="13"/>
    </row>
    <row r="45" spans="1:3" x14ac:dyDescent="0.25">
      <c r="A45" s="13" t="s">
        <v>101</v>
      </c>
      <c r="B45" s="13">
        <v>0</v>
      </c>
      <c r="C45" s="13"/>
    </row>
    <row r="46" spans="1:3" x14ac:dyDescent="0.25">
      <c r="A46" s="13" t="s">
        <v>102</v>
      </c>
      <c r="B46" s="13">
        <v>150</v>
      </c>
      <c r="C46" s="13"/>
    </row>
    <row r="47" spans="1:3" x14ac:dyDescent="0.25">
      <c r="A47" s="13" t="s">
        <v>103</v>
      </c>
      <c r="B47" s="13">
        <v>7</v>
      </c>
      <c r="C47" s="13"/>
    </row>
    <row r="48" spans="1:3" x14ac:dyDescent="0.25">
      <c r="A48" s="13" t="s">
        <v>104</v>
      </c>
      <c r="B48" s="13">
        <v>44</v>
      </c>
      <c r="C48" s="13"/>
    </row>
    <row r="49" spans="1:3" x14ac:dyDescent="0.25">
      <c r="A49" s="13" t="s">
        <v>105</v>
      </c>
      <c r="B49" s="13">
        <v>135</v>
      </c>
      <c r="C49" s="13"/>
    </row>
    <row r="50" spans="1:3" x14ac:dyDescent="0.25">
      <c r="A50" s="13" t="s">
        <v>106</v>
      </c>
      <c r="B50" s="13">
        <v>265</v>
      </c>
      <c r="C50" s="13"/>
    </row>
    <row r="51" spans="1:3" x14ac:dyDescent="0.25">
      <c r="A51" s="13" t="s">
        <v>107</v>
      </c>
      <c r="B51" s="13">
        <v>189</v>
      </c>
      <c r="C51" s="13"/>
    </row>
    <row r="52" spans="1:3" x14ac:dyDescent="0.25">
      <c r="A52" s="13" t="s">
        <v>108</v>
      </c>
      <c r="B52" s="13">
        <v>67</v>
      </c>
      <c r="C52" s="13"/>
    </row>
    <row r="53" spans="1:3" x14ac:dyDescent="0.25">
      <c r="A53" s="13" t="s">
        <v>109</v>
      </c>
      <c r="B53" s="13">
        <v>124</v>
      </c>
      <c r="C53" s="13"/>
    </row>
    <row r="54" spans="1:3" x14ac:dyDescent="0.25">
      <c r="A54" s="13" t="s">
        <v>110</v>
      </c>
      <c r="B54" s="13">
        <v>71</v>
      </c>
      <c r="C54" s="13"/>
    </row>
    <row r="55" spans="1:3" x14ac:dyDescent="0.25">
      <c r="A55" s="13" t="s">
        <v>111</v>
      </c>
      <c r="B55" s="13">
        <v>18</v>
      </c>
      <c r="C55" s="13"/>
    </row>
    <row r="56" spans="1:3" x14ac:dyDescent="0.25">
      <c r="A56" s="13" t="s">
        <v>112</v>
      </c>
      <c r="B56" s="13">
        <v>276</v>
      </c>
      <c r="C56" s="13"/>
    </row>
    <row r="57" spans="1:3" x14ac:dyDescent="0.25">
      <c r="A57" s="13" t="s">
        <v>113</v>
      </c>
      <c r="B57" s="13">
        <v>98</v>
      </c>
      <c r="C57" s="13"/>
    </row>
    <row r="58" spans="1:3" x14ac:dyDescent="0.25">
      <c r="A58" s="13" t="s">
        <v>114</v>
      </c>
      <c r="B58" s="13">
        <v>351</v>
      </c>
      <c r="C58" s="13"/>
    </row>
    <row r="59" spans="1:3" x14ac:dyDescent="0.25">
      <c r="A59" s="13" t="s">
        <v>115</v>
      </c>
      <c r="B59" s="13">
        <v>58</v>
      </c>
      <c r="C59" s="13"/>
    </row>
    <row r="60" spans="1:3" x14ac:dyDescent="0.25">
      <c r="A60" s="13" t="s">
        <v>116</v>
      </c>
      <c r="B60" s="13">
        <v>1</v>
      </c>
      <c r="C60" s="13"/>
    </row>
    <row r="61" spans="1:3" x14ac:dyDescent="0.25">
      <c r="A61" s="13" t="s">
        <v>117</v>
      </c>
      <c r="B61" s="13">
        <v>0</v>
      </c>
      <c r="C61" s="13"/>
    </row>
    <row r="62" spans="1:3" x14ac:dyDescent="0.25">
      <c r="A62" s="13" t="s">
        <v>118</v>
      </c>
      <c r="B62" s="13">
        <v>10</v>
      </c>
      <c r="C62" s="13"/>
    </row>
    <row r="63" spans="1:3" x14ac:dyDescent="0.25">
      <c r="A63" s="13" t="s">
        <v>119</v>
      </c>
      <c r="B63" s="13">
        <v>112</v>
      </c>
      <c r="C63" s="13"/>
    </row>
    <row r="64" spans="1:3" x14ac:dyDescent="0.25">
      <c r="A64" s="13" t="s">
        <v>120</v>
      </c>
      <c r="B64" s="13">
        <v>76</v>
      </c>
      <c r="C64" s="13"/>
    </row>
    <row r="65" spans="1:3" x14ac:dyDescent="0.25">
      <c r="A65" s="13" t="s">
        <v>121</v>
      </c>
      <c r="B65" s="13">
        <v>64</v>
      </c>
      <c r="C65" s="13"/>
    </row>
    <row r="66" spans="1:3" x14ac:dyDescent="0.25">
      <c r="A66" s="13" t="s">
        <v>122</v>
      </c>
      <c r="B66" s="13">
        <v>23</v>
      </c>
      <c r="C66" s="13"/>
    </row>
    <row r="67" spans="1:3" x14ac:dyDescent="0.25">
      <c r="A67" s="13" t="s">
        <v>123</v>
      </c>
      <c r="B67" s="13">
        <v>93</v>
      </c>
      <c r="C67" s="13"/>
    </row>
    <row r="68" spans="1:3" x14ac:dyDescent="0.25">
      <c r="A68" s="13" t="s">
        <v>124</v>
      </c>
      <c r="B68" s="13">
        <v>81</v>
      </c>
      <c r="C68" s="13"/>
    </row>
    <row r="69" spans="1:3" x14ac:dyDescent="0.25">
      <c r="A69" s="13" t="s">
        <v>125</v>
      </c>
      <c r="B69" s="13">
        <v>114</v>
      </c>
      <c r="C69" s="13"/>
    </row>
    <row r="70" spans="1:3" x14ac:dyDescent="0.25">
      <c r="A70" s="13" t="s">
        <v>126</v>
      </c>
      <c r="B70" s="13">
        <v>149</v>
      </c>
      <c r="C70" s="13"/>
    </row>
  </sheetData>
  <sortState ref="A6:C70">
    <sortCondition ref="A6:A70"/>
  </sortState>
  <mergeCells count="2">
    <mergeCell ref="A3:B3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9DC-FBDA-4FBF-955C-EA49021CFB63}">
  <sheetPr>
    <tabColor rgb="FFFFC000"/>
  </sheetPr>
  <dimension ref="A1:C12"/>
  <sheetViews>
    <sheetView showGridLines="0" zoomScaleNormal="100" workbookViewId="0">
      <selection activeCell="B9" sqref="B9"/>
    </sheetView>
  </sheetViews>
  <sheetFormatPr baseColWidth="10" defaultColWidth="9.140625" defaultRowHeight="15" x14ac:dyDescent="0.25"/>
  <cols>
    <col min="3" max="3" width="17.42578125" customWidth="1"/>
  </cols>
  <sheetData>
    <row r="1" spans="1:3" s="8" customFormat="1" ht="18" x14ac:dyDescent="0.25">
      <c r="B1" s="8" t="s">
        <v>23</v>
      </c>
    </row>
    <row r="3" spans="1:3" s="11" customFormat="1" ht="31.5" customHeight="1" x14ac:dyDescent="0.25">
      <c r="A3" s="9" t="s">
        <v>27</v>
      </c>
      <c r="B3" s="10" t="s">
        <v>37</v>
      </c>
    </row>
    <row r="4" spans="1:3" s="11" customFormat="1" ht="31.5" customHeight="1" x14ac:dyDescent="0.25">
      <c r="A4" s="9" t="s">
        <v>28</v>
      </c>
      <c r="B4" s="10" t="s">
        <v>33</v>
      </c>
    </row>
    <row r="5" spans="1:3" s="11" customFormat="1" ht="31.5" customHeight="1" x14ac:dyDescent="0.25">
      <c r="A5" s="9" t="s">
        <v>29</v>
      </c>
      <c r="B5" s="10" t="s">
        <v>34</v>
      </c>
    </row>
    <row r="6" spans="1:3" s="11" customFormat="1" ht="31.5" customHeight="1" x14ac:dyDescent="0.25">
      <c r="A6" s="9" t="s">
        <v>30</v>
      </c>
      <c r="B6" s="10" t="s">
        <v>35</v>
      </c>
    </row>
    <row r="7" spans="1:3" s="11" customFormat="1" ht="31.5" customHeight="1" x14ac:dyDescent="0.25">
      <c r="A7" s="9" t="s">
        <v>31</v>
      </c>
      <c r="B7" s="10" t="s">
        <v>36</v>
      </c>
    </row>
    <row r="8" spans="1:3" s="11" customFormat="1" ht="31.5" customHeight="1" x14ac:dyDescent="0.25">
      <c r="A8" s="9" t="s">
        <v>32</v>
      </c>
      <c r="B8" s="18" t="s">
        <v>51</v>
      </c>
    </row>
    <row r="9" spans="1:3" ht="18" x14ac:dyDescent="0.25">
      <c r="C9" s="14" t="s">
        <v>38</v>
      </c>
    </row>
    <row r="10" spans="1:3" ht="18" x14ac:dyDescent="0.25">
      <c r="C10" s="15" t="s">
        <v>39</v>
      </c>
    </row>
    <row r="11" spans="1:3" ht="18" x14ac:dyDescent="0.25">
      <c r="C11" s="16" t="s">
        <v>40</v>
      </c>
    </row>
    <row r="12" spans="1:3" ht="18" x14ac:dyDescent="0.25">
      <c r="C12" s="17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5B0B-9012-422E-8447-DEB4D85DA96A}">
  <dimension ref="A1:G31"/>
  <sheetViews>
    <sheetView zoomScale="113" zoomScaleNormal="113" workbookViewId="0">
      <selection activeCell="G9" sqref="G9"/>
    </sheetView>
  </sheetViews>
  <sheetFormatPr baseColWidth="10" defaultRowHeight="15" x14ac:dyDescent="0.25"/>
  <cols>
    <col min="1" max="1" width="19.7109375" customWidth="1"/>
    <col min="3" max="3" width="17" style="22" customWidth="1"/>
    <col min="4" max="4" width="12.85546875" style="22" customWidth="1"/>
    <col min="5" max="5" width="14.5703125" style="22" customWidth="1"/>
    <col min="7" max="7" width="13.42578125" bestFit="1" customWidth="1"/>
  </cols>
  <sheetData>
    <row r="1" spans="1:6" x14ac:dyDescent="0.25">
      <c r="B1" t="s">
        <v>58</v>
      </c>
      <c r="C1" s="22">
        <f>SUM(C4:C23)</f>
        <v>425292</v>
      </c>
    </row>
    <row r="3" spans="1:6" x14ac:dyDescent="0.25">
      <c r="B3" s="20" t="s">
        <v>53</v>
      </c>
      <c r="C3" s="21" t="s">
        <v>54</v>
      </c>
      <c r="D3" s="21" t="s">
        <v>57</v>
      </c>
      <c r="E3" s="21" t="s">
        <v>55</v>
      </c>
      <c r="F3" s="20" t="s">
        <v>56</v>
      </c>
    </row>
    <row r="4" spans="1:6" x14ac:dyDescent="0.25">
      <c r="A4" s="29">
        <f>1/20</f>
        <v>0.05</v>
      </c>
      <c r="B4" s="20">
        <v>8</v>
      </c>
      <c r="C4" s="21">
        <v>10000</v>
      </c>
      <c r="D4" s="23"/>
      <c r="E4" s="21"/>
      <c r="F4" s="23"/>
    </row>
    <row r="5" spans="1:6" x14ac:dyDescent="0.25">
      <c r="A5" s="29">
        <f t="shared" ref="A5:A23" si="0">1/20</f>
        <v>0.05</v>
      </c>
      <c r="B5" s="20">
        <v>16</v>
      </c>
      <c r="C5" s="21">
        <v>13000</v>
      </c>
      <c r="D5" s="23"/>
      <c r="E5" s="21"/>
      <c r="F5" s="23"/>
    </row>
    <row r="6" spans="1:6" x14ac:dyDescent="0.25">
      <c r="A6" s="29">
        <f t="shared" si="0"/>
        <v>0.05</v>
      </c>
      <c r="B6" s="20">
        <v>1</v>
      </c>
      <c r="C6" s="21">
        <v>13240</v>
      </c>
      <c r="D6" s="23"/>
      <c r="E6" s="21"/>
      <c r="F6" s="23"/>
    </row>
    <row r="7" spans="1:6" x14ac:dyDescent="0.25">
      <c r="A7" s="29">
        <f t="shared" si="0"/>
        <v>0.05</v>
      </c>
      <c r="B7" s="20">
        <v>2</v>
      </c>
      <c r="C7" s="21">
        <v>1399</v>
      </c>
      <c r="D7" s="23"/>
      <c r="E7" s="21"/>
      <c r="F7" s="23"/>
    </row>
    <row r="8" spans="1:6" x14ac:dyDescent="0.25">
      <c r="A8" s="29">
        <f t="shared" si="0"/>
        <v>0.05</v>
      </c>
      <c r="B8" s="20">
        <v>18</v>
      </c>
      <c r="C8" s="21">
        <v>1083</v>
      </c>
      <c r="D8" s="23"/>
      <c r="E8" s="21"/>
      <c r="F8" s="23"/>
    </row>
    <row r="9" spans="1:6" x14ac:dyDescent="0.25">
      <c r="A9" s="29">
        <f t="shared" si="0"/>
        <v>0.05</v>
      </c>
      <c r="B9" s="20">
        <v>3</v>
      </c>
      <c r="C9" s="21">
        <v>12535</v>
      </c>
      <c r="D9" s="23"/>
      <c r="E9" s="21"/>
      <c r="F9" s="23"/>
    </row>
    <row r="10" spans="1:6" x14ac:dyDescent="0.25">
      <c r="A10" s="29">
        <f t="shared" si="0"/>
        <v>0.05</v>
      </c>
      <c r="B10" s="20">
        <v>4</v>
      </c>
      <c r="C10" s="21">
        <v>1473</v>
      </c>
      <c r="D10" s="23"/>
      <c r="E10" s="21"/>
      <c r="F10" s="23"/>
    </row>
    <row r="11" spans="1:6" x14ac:dyDescent="0.25">
      <c r="A11" s="29">
        <f t="shared" si="0"/>
        <v>0.05</v>
      </c>
      <c r="B11" s="20">
        <v>12</v>
      </c>
      <c r="C11" s="21">
        <v>1255</v>
      </c>
      <c r="D11" s="23"/>
      <c r="E11" s="21"/>
      <c r="F11" s="23"/>
    </row>
    <row r="12" spans="1:6" x14ac:dyDescent="0.25">
      <c r="A12" s="29">
        <f t="shared" si="0"/>
        <v>0.05</v>
      </c>
      <c r="B12" s="20">
        <v>15</v>
      </c>
      <c r="C12" s="21">
        <v>89000</v>
      </c>
      <c r="D12" s="23"/>
      <c r="E12" s="21"/>
      <c r="F12" s="23"/>
    </row>
    <row r="13" spans="1:6" x14ac:dyDescent="0.25">
      <c r="A13" s="29">
        <f t="shared" si="0"/>
        <v>0.05</v>
      </c>
      <c r="B13" s="20">
        <v>10</v>
      </c>
      <c r="C13" s="21">
        <v>46533</v>
      </c>
      <c r="D13" s="23"/>
      <c r="E13" s="21"/>
      <c r="F13" s="23"/>
    </row>
    <row r="14" spans="1:6" x14ac:dyDescent="0.25">
      <c r="A14" s="29">
        <f t="shared" si="0"/>
        <v>0.05</v>
      </c>
      <c r="B14" s="20">
        <v>14</v>
      </c>
      <c r="C14" s="21">
        <v>76201</v>
      </c>
      <c r="D14" s="23"/>
      <c r="E14" s="21"/>
      <c r="F14" s="23"/>
    </row>
    <row r="15" spans="1:6" x14ac:dyDescent="0.25">
      <c r="A15" s="29">
        <f t="shared" si="0"/>
        <v>0.05</v>
      </c>
      <c r="B15" s="20">
        <v>11</v>
      </c>
      <c r="C15" s="21">
        <v>37611</v>
      </c>
      <c r="D15" s="23"/>
      <c r="E15" s="21"/>
      <c r="F15" s="23"/>
    </row>
    <row r="16" spans="1:6" x14ac:dyDescent="0.25">
      <c r="A16" s="29">
        <f t="shared" si="0"/>
        <v>0.05</v>
      </c>
      <c r="B16" s="20">
        <v>7</v>
      </c>
      <c r="C16" s="21">
        <v>35422</v>
      </c>
      <c r="D16" s="23"/>
      <c r="E16" s="21"/>
      <c r="F16" s="23"/>
    </row>
    <row r="17" spans="1:7" x14ac:dyDescent="0.25">
      <c r="A17" s="29">
        <f t="shared" si="0"/>
        <v>0.05</v>
      </c>
      <c r="B17" s="20">
        <v>9</v>
      </c>
      <c r="C17" s="21">
        <v>46660</v>
      </c>
      <c r="D17" s="23"/>
      <c r="E17" s="21"/>
      <c r="F17" s="23"/>
    </row>
    <row r="18" spans="1:7" x14ac:dyDescent="0.25">
      <c r="A18" s="29">
        <f t="shared" si="0"/>
        <v>0.05</v>
      </c>
      <c r="B18" s="20">
        <v>5</v>
      </c>
      <c r="C18" s="21">
        <v>1288</v>
      </c>
      <c r="D18" s="23"/>
      <c r="E18" s="21"/>
      <c r="F18" s="23"/>
    </row>
    <row r="19" spans="1:7" x14ac:dyDescent="0.25">
      <c r="A19" s="29">
        <f t="shared" si="0"/>
        <v>0.05</v>
      </c>
      <c r="B19" s="20">
        <v>13</v>
      </c>
      <c r="C19" s="21">
        <v>12366</v>
      </c>
      <c r="D19" s="23"/>
      <c r="E19" s="21"/>
      <c r="F19" s="23"/>
    </row>
    <row r="20" spans="1:7" x14ac:dyDescent="0.25">
      <c r="A20" s="29">
        <f t="shared" si="0"/>
        <v>0.05</v>
      </c>
      <c r="B20" s="20">
        <v>20</v>
      </c>
      <c r="C20" s="21">
        <v>8152</v>
      </c>
      <c r="D20" s="23"/>
      <c r="E20" s="21"/>
      <c r="F20" s="23"/>
    </row>
    <row r="21" spans="1:7" x14ac:dyDescent="0.25">
      <c r="A21" s="29">
        <f t="shared" si="0"/>
        <v>0.05</v>
      </c>
      <c r="B21" s="20">
        <v>6</v>
      </c>
      <c r="C21" s="21">
        <v>6293</v>
      </c>
      <c r="D21" s="23"/>
      <c r="E21" s="21"/>
      <c r="F21" s="23"/>
    </row>
    <row r="22" spans="1:7" x14ac:dyDescent="0.25">
      <c r="A22" s="29">
        <f t="shared" si="0"/>
        <v>0.05</v>
      </c>
      <c r="B22" s="20">
        <v>17</v>
      </c>
      <c r="C22" s="21">
        <v>6030</v>
      </c>
      <c r="D22" s="23"/>
      <c r="E22" s="21"/>
      <c r="F22" s="23"/>
    </row>
    <row r="23" spans="1:7" x14ac:dyDescent="0.25">
      <c r="A23" s="29">
        <f t="shared" si="0"/>
        <v>0.05</v>
      </c>
      <c r="B23" s="20">
        <v>19</v>
      </c>
      <c r="C23" s="21">
        <v>5751</v>
      </c>
      <c r="D23" s="23"/>
      <c r="E23" s="21"/>
      <c r="F23" s="23"/>
    </row>
    <row r="25" spans="1:7" ht="15.75" x14ac:dyDescent="0.25">
      <c r="B25" s="28" t="s">
        <v>59</v>
      </c>
      <c r="C25" s="28"/>
    </row>
    <row r="26" spans="1:7" x14ac:dyDescent="0.25">
      <c r="B26" s="27" t="s">
        <v>60</v>
      </c>
      <c r="C26" s="27"/>
      <c r="D26" s="27"/>
      <c r="E26" s="27"/>
      <c r="F26" s="27"/>
    </row>
    <row r="27" spans="1:7" x14ac:dyDescent="0.25">
      <c r="B27" s="27"/>
      <c r="C27" s="27"/>
      <c r="D27" s="27"/>
      <c r="E27" s="27"/>
      <c r="F27" s="27"/>
      <c r="G27" s="24">
        <f>C1-E15</f>
        <v>425292</v>
      </c>
    </row>
    <row r="28" spans="1:7" x14ac:dyDescent="0.25">
      <c r="B28" s="27"/>
      <c r="C28" s="27"/>
      <c r="D28" s="27"/>
      <c r="E28" s="27"/>
      <c r="F28" s="27"/>
    </row>
    <row r="29" spans="1:7" x14ac:dyDescent="0.25">
      <c r="B29" s="27"/>
      <c r="C29" s="27"/>
      <c r="D29" s="27"/>
      <c r="E29" s="27"/>
      <c r="F29" s="27"/>
    </row>
    <row r="30" spans="1:7" x14ac:dyDescent="0.25">
      <c r="B30" s="27"/>
      <c r="C30" s="27"/>
      <c r="D30" s="27"/>
      <c r="E30" s="27"/>
      <c r="F30" s="27"/>
    </row>
    <row r="31" spans="1:7" x14ac:dyDescent="0.25">
      <c r="B31" s="27"/>
      <c r="C31" s="27"/>
      <c r="D31" s="27"/>
      <c r="E31" s="27"/>
      <c r="F31" s="27"/>
    </row>
  </sheetData>
  <autoFilter ref="B3:F23" xr:uid="{6A1EE69D-31F2-42F9-9EBB-F2C67899A540}">
    <sortState ref="B4:F23">
      <sortCondition descending="1" ref="D3:D23"/>
    </sortState>
  </autoFilter>
  <mergeCells count="2">
    <mergeCell ref="B26:F31"/>
    <mergeCell ref="B25:C25"/>
  </mergeCells>
  <conditionalFormatting sqref="F4:F23">
    <cfRule type="cellIs" dxfId="2" priority="1" operator="lessThan">
      <formula>0.82</formula>
    </cfRule>
    <cfRule type="cellIs" dxfId="1" priority="2" operator="greaterThan">
      <formula>0.82</formula>
    </cfRule>
    <cfRule type="cellIs" dxfId="0" priority="3" operator="greaterThan">
      <formula>0.82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2"/>
  <sheetViews>
    <sheetView workbookViewId="0">
      <selection activeCell="E8" sqref="E8"/>
    </sheetView>
  </sheetViews>
  <sheetFormatPr baseColWidth="10" defaultColWidth="11.42578125" defaultRowHeight="23.25" x14ac:dyDescent="0.35"/>
  <cols>
    <col min="1" max="1" width="19.85546875" style="1" customWidth="1"/>
    <col min="2" max="2" width="17.85546875" style="1" bestFit="1" customWidth="1"/>
    <col min="3" max="3" width="14.7109375" style="1" customWidth="1"/>
    <col min="4" max="4" width="37.28515625" style="1" bestFit="1" customWidth="1"/>
    <col min="5" max="5" width="17.42578125" style="1" bestFit="1" customWidth="1"/>
    <col min="6" max="16384" width="11.42578125" style="1"/>
  </cols>
  <sheetData>
    <row r="1" spans="1:5" s="3" customFormat="1" ht="46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35">
      <c r="A2" s="4">
        <v>42064</v>
      </c>
      <c r="B2" s="5" t="s">
        <v>6</v>
      </c>
      <c r="C2" s="5">
        <v>6575</v>
      </c>
      <c r="D2" s="5" t="s">
        <v>14</v>
      </c>
      <c r="E2" s="4">
        <f>A2+15</f>
        <v>42079</v>
      </c>
    </row>
    <row r="3" spans="1:5" x14ac:dyDescent="0.35">
      <c r="A3" s="4">
        <v>42097</v>
      </c>
      <c r="B3" s="5" t="s">
        <v>5</v>
      </c>
      <c r="C3" s="5">
        <v>7449</v>
      </c>
      <c r="D3" s="5" t="s">
        <v>15</v>
      </c>
      <c r="E3" s="4">
        <f>A3+45</f>
        <v>42142</v>
      </c>
    </row>
    <row r="4" spans="1:5" x14ac:dyDescent="0.35">
      <c r="A4" s="4">
        <v>42128</v>
      </c>
      <c r="B4" s="5" t="s">
        <v>7</v>
      </c>
      <c r="C4" s="5">
        <v>5201</v>
      </c>
      <c r="D4" s="5" t="s">
        <v>16</v>
      </c>
      <c r="E4" s="4">
        <f>EDATE(A4,1)</f>
        <v>42159</v>
      </c>
    </row>
    <row r="5" spans="1:5" x14ac:dyDescent="0.35">
      <c r="A5" s="4">
        <v>42130</v>
      </c>
      <c r="B5" s="5" t="s">
        <v>8</v>
      </c>
      <c r="C5" s="5">
        <v>5305</v>
      </c>
      <c r="D5" s="5" t="s">
        <v>19</v>
      </c>
      <c r="E5" s="4">
        <f>EOMONTH(A5,1)</f>
        <v>42185</v>
      </c>
    </row>
    <row r="6" spans="1:5" x14ac:dyDescent="0.35">
      <c r="A6" s="4">
        <v>42162</v>
      </c>
      <c r="B6" s="5" t="s">
        <v>9</v>
      </c>
      <c r="C6" s="5">
        <v>6660</v>
      </c>
      <c r="D6" s="5" t="s">
        <v>17</v>
      </c>
      <c r="E6" s="4">
        <f>EDATE(A6,2)</f>
        <v>42223</v>
      </c>
    </row>
    <row r="7" spans="1:5" x14ac:dyDescent="0.35">
      <c r="A7" s="4">
        <v>42165</v>
      </c>
      <c r="B7" s="5" t="s">
        <v>10</v>
      </c>
      <c r="C7" s="5">
        <v>6686</v>
      </c>
      <c r="D7" s="5" t="s">
        <v>18</v>
      </c>
      <c r="E7" s="4">
        <f>EOMONTH(A7,2)</f>
        <v>42247</v>
      </c>
    </row>
    <row r="8" spans="1:5" x14ac:dyDescent="0.35">
      <c r="A8" s="4">
        <v>42168</v>
      </c>
      <c r="B8" s="5" t="s">
        <v>11</v>
      </c>
      <c r="C8" s="5">
        <v>6620</v>
      </c>
      <c r="D8" s="5" t="s">
        <v>20</v>
      </c>
      <c r="E8" s="4">
        <f>EDATE(A8,3)</f>
        <v>42260</v>
      </c>
    </row>
    <row r="9" spans="1:5" x14ac:dyDescent="0.35">
      <c r="A9" s="4">
        <v>42203</v>
      </c>
      <c r="B9" s="5" t="s">
        <v>12</v>
      </c>
      <c r="C9" s="5">
        <v>6401</v>
      </c>
      <c r="D9" s="5" t="s">
        <v>21</v>
      </c>
      <c r="E9" s="4">
        <f>EOMONTH(A9,1)+10</f>
        <v>42257</v>
      </c>
    </row>
    <row r="10" spans="1:5" x14ac:dyDescent="0.35">
      <c r="A10" s="4">
        <v>42204</v>
      </c>
      <c r="B10" s="5" t="s">
        <v>13</v>
      </c>
      <c r="C10" s="5">
        <v>7651</v>
      </c>
      <c r="D10" s="5" t="s">
        <v>22</v>
      </c>
      <c r="E10" s="4">
        <f>EOMONTH(A10,2)+15</f>
        <v>42292</v>
      </c>
    </row>
    <row r="11" spans="1:5" x14ac:dyDescent="0.35">
      <c r="A11" s="2"/>
    </row>
    <row r="12" spans="1:5" x14ac:dyDescent="0.35">
      <c r="A12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MFC</vt:lpstr>
      <vt:lpstr>QUESTIONS</vt:lpstr>
      <vt:lpstr>20 80</vt:lpstr>
      <vt:lpstr>Calcule d'échéance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2025-12-19T09:35:24Z</dcterms:modified>
</cp:coreProperties>
</file>